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-DataSafe\DataSafe$\div2\radi\DCN4_527\Karin werkschijf\MRI-Kinect studie\Abstracts en papers\Artikel Inclusies\2020-07-.. Resubmission Journal of Neuromuscular diseases\"/>
    </mc:Choice>
  </mc:AlternateContent>
  <xr:revisionPtr revIDLastSave="0" documentId="8_{312A197D-EE90-46F1-AEFF-FD43B2C28731}" xr6:coauthVersionLast="31" xr6:coauthVersionMax="31" xr10:uidLastSave="{00000000-0000-0000-0000-000000000000}"/>
  <bookViews>
    <workbookView xWindow="0" yWindow="0" windowWidth="19140" windowHeight="7515" activeTab="1" xr2:uid="{91A5BDBA-CA2F-499A-B81C-FC1A926F72FD}"/>
  </bookViews>
  <sheets>
    <sheet name="Article information" sheetId="1" r:id="rId1"/>
    <sheet name="Considerations for non-particip" sheetId="4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D18" i="4"/>
  <c r="C14" i="4"/>
  <c r="B14" i="4"/>
  <c r="D14" i="4" l="1"/>
  <c r="H27" i="4" l="1"/>
  <c r="F27" i="4"/>
  <c r="D27" i="4"/>
  <c r="C27" i="4"/>
  <c r="B27" i="4"/>
  <c r="I26" i="4"/>
  <c r="G26" i="4"/>
  <c r="E26" i="4"/>
  <c r="I25" i="4"/>
  <c r="G25" i="4"/>
  <c r="E25" i="4"/>
  <c r="I24" i="4"/>
  <c r="G24" i="4"/>
  <c r="E24" i="4"/>
  <c r="I17" i="4"/>
  <c r="H17" i="4"/>
  <c r="G17" i="4"/>
  <c r="F17" i="4"/>
  <c r="E17" i="4"/>
  <c r="C17" i="4"/>
  <c r="B17" i="4"/>
  <c r="I16" i="4"/>
  <c r="H16" i="4"/>
  <c r="G16" i="4"/>
  <c r="F16" i="4"/>
  <c r="E16" i="4"/>
  <c r="D16" i="4"/>
  <c r="C16" i="4"/>
  <c r="B16" i="4"/>
  <c r="I15" i="4"/>
  <c r="H15" i="4"/>
  <c r="G15" i="4"/>
  <c r="F15" i="4"/>
  <c r="E15" i="4"/>
  <c r="D15" i="4"/>
  <c r="C15" i="4"/>
  <c r="B15" i="4"/>
  <c r="I14" i="4"/>
  <c r="I18" i="4" s="1"/>
  <c r="H14" i="4"/>
  <c r="G14" i="4"/>
  <c r="G18" i="4" s="1"/>
  <c r="F14" i="4"/>
  <c r="F18" i="4" s="1"/>
  <c r="E14" i="4"/>
  <c r="E18" i="4" s="1"/>
  <c r="C18" i="4"/>
  <c r="I9" i="4"/>
  <c r="H9" i="4"/>
  <c r="G9" i="4"/>
  <c r="F9" i="4"/>
  <c r="E9" i="4"/>
  <c r="D9" i="4"/>
  <c r="C9" i="4"/>
  <c r="B9" i="4"/>
  <c r="B18" i="4" l="1"/>
  <c r="G27" i="4"/>
  <c r="H18" i="4"/>
  <c r="I27" i="4"/>
  <c r="E27" i="4"/>
</calcChain>
</file>

<file path=xl/sharedStrings.xml><?xml version="1.0" encoding="utf-8"?>
<sst xmlns="http://schemas.openxmlformats.org/spreadsheetml/2006/main" count="59" uniqueCount="42">
  <si>
    <t>Doesn't want MRI</t>
  </si>
  <si>
    <t>Doesn't want MRI due to previous MRI</t>
  </si>
  <si>
    <t>% that doesn’t want MRI due to previous MRI</t>
  </si>
  <si>
    <t>% that doesn’t want MRI</t>
  </si>
  <si>
    <t>Travel-time</t>
  </si>
  <si>
    <t>Burden of clinical care</t>
  </si>
  <si>
    <t>Other research</t>
  </si>
  <si>
    <t>Not interested</t>
  </si>
  <si>
    <t>No advantage</t>
  </si>
  <si>
    <t>Total number of non-participants for whom a consideration was recorded</t>
  </si>
  <si>
    <t>Total</t>
  </si>
  <si>
    <t>Total or average %</t>
  </si>
  <si>
    <t>DMDbrain</t>
  </si>
  <si>
    <t>DMDperfusion</t>
  </si>
  <si>
    <t>DMDarm</t>
  </si>
  <si>
    <t>BMD</t>
  </si>
  <si>
    <t>MRI</t>
  </si>
  <si>
    <t>Burden of protocol</t>
  </si>
  <si>
    <t>Predicted difficulty for the patient to conform to the MRI protocol</t>
  </si>
  <si>
    <t>Corrected percentages of considerations for non-participation averaged over the four studies</t>
  </si>
  <si>
    <t>Corrected percentage of non-participants for whom 'MRI' was recorded averaged over the three MRI studies</t>
  </si>
  <si>
    <t>Decision-making and selection bias in four observational studies on Duchenne and Becker muscular dystrophy</t>
  </si>
  <si>
    <t>Article title:</t>
  </si>
  <si>
    <t>Journal name:</t>
  </si>
  <si>
    <r>
      <t>1</t>
    </r>
    <r>
      <rPr>
        <sz val="11"/>
        <color theme="1"/>
        <rFont val="Calibri"/>
        <family val="2"/>
        <scheme val="minor"/>
      </rPr>
      <t xml:space="preserve"> Department of Neurology, Leiden University Medical Center (LUMC), Leiden, Netherlands</t>
    </r>
  </si>
  <si>
    <r>
      <t>2</t>
    </r>
    <r>
      <rPr>
        <sz val="11"/>
        <color theme="1"/>
        <rFont val="Calibri"/>
        <family val="2"/>
        <scheme val="minor"/>
      </rPr>
      <t xml:space="preserve"> Duchenne Center Netherlands</t>
    </r>
  </si>
  <si>
    <r>
      <t>3</t>
    </r>
    <r>
      <rPr>
        <sz val="11"/>
        <color theme="1"/>
        <rFont val="Calibri"/>
        <family val="2"/>
        <scheme val="minor"/>
      </rPr>
      <t xml:space="preserve"> C.J. Gorter Center for High Field MRI, Department of Radiology, LUMC, Leiden, Netherlands</t>
    </r>
  </si>
  <si>
    <r>
      <t xml:space="preserve">4 </t>
    </r>
    <r>
      <rPr>
        <sz val="11"/>
        <color theme="1"/>
        <rFont val="Calibri"/>
        <family val="2"/>
        <scheme val="minor"/>
      </rPr>
      <t>John Walton Muscular Dystrophy Research Centre, Newcastle University and Newcastle Hospitals NHS Foundation Trust, Newcastle Upon Tyne, United Kingdom</t>
    </r>
  </si>
  <si>
    <r>
      <t>5</t>
    </r>
    <r>
      <rPr>
        <sz val="11"/>
        <color theme="1"/>
        <rFont val="Calibri"/>
        <family val="2"/>
        <scheme val="minor"/>
      </rPr>
      <t xml:space="preserve"> Department of Rehabilitation, Radboud University Medical Center, Nijmegen, Netherlands</t>
    </r>
  </si>
  <si>
    <t>Affiliations:</t>
  </si>
  <si>
    <t>Authors:</t>
  </si>
  <si>
    <t>Corresponding author</t>
  </si>
  <si>
    <t>H.E. Kan PhD</t>
  </si>
  <si>
    <t>H.E.Kan@lumc.nl</t>
  </si>
  <si>
    <t>Journal of Neuromuscular Diseases</t>
  </si>
  <si>
    <r>
      <t>K.J. Naarding MD</t>
    </r>
    <r>
      <rPr>
        <vertAlign val="superscript"/>
        <sz val="11"/>
        <color theme="1"/>
        <rFont val="Calibri"/>
        <family val="2"/>
        <scheme val="minor"/>
      </rPr>
      <t>a,b</t>
    </r>
    <r>
      <rPr>
        <sz val="11"/>
        <color theme="1"/>
        <rFont val="Calibri"/>
        <family val="2"/>
        <scheme val="minor"/>
      </rPr>
      <t>, N. Doorenweerd PhD</t>
    </r>
    <r>
      <rPr>
        <vertAlign val="superscript"/>
        <sz val="11"/>
        <color theme="1"/>
        <rFont val="Calibri"/>
        <family val="2"/>
        <scheme val="minor"/>
      </rPr>
      <t>c,d</t>
    </r>
    <r>
      <rPr>
        <sz val="11"/>
        <color theme="1"/>
        <rFont val="Calibri"/>
        <family val="2"/>
        <scheme val="minor"/>
      </rPr>
      <t>, Z. Koeks MD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, R.G.F. Hendriksen MD PhD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, K.A. Chotkan MD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, Y.D. Krom PhD</t>
    </r>
    <r>
      <rPr>
        <vertAlign val="superscript"/>
        <sz val="11"/>
        <color theme="1"/>
        <rFont val="Calibri"/>
        <family val="2"/>
        <scheme val="minor"/>
      </rPr>
      <t>a,b</t>
    </r>
    <r>
      <rPr>
        <sz val="11"/>
        <color theme="1"/>
        <rFont val="Calibri"/>
        <family val="2"/>
        <scheme val="minor"/>
      </rPr>
      <t>, I.J.M. de Groot MD PhD</t>
    </r>
    <r>
      <rPr>
        <vertAlign val="superscript"/>
        <sz val="11"/>
        <color theme="1"/>
        <rFont val="Calibri"/>
        <family val="2"/>
        <scheme val="minor"/>
      </rPr>
      <t>b,e</t>
    </r>
    <r>
      <rPr>
        <sz val="11"/>
        <color theme="1"/>
        <rFont val="Calibri"/>
        <family val="2"/>
        <scheme val="minor"/>
      </rPr>
      <t>, C.S. Straathof MD PhD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, E.H. Niks MD PhD</t>
    </r>
    <r>
      <rPr>
        <vertAlign val="superscript"/>
        <sz val="11"/>
        <color theme="1"/>
        <rFont val="Calibri"/>
        <family val="2"/>
        <scheme val="minor"/>
      </rPr>
      <t>a,b</t>
    </r>
    <r>
      <rPr>
        <sz val="11"/>
        <color theme="1"/>
        <rFont val="Calibri"/>
        <family val="2"/>
        <scheme val="minor"/>
      </rPr>
      <t>, H.E. Kan PhD</t>
    </r>
    <r>
      <rPr>
        <vertAlign val="superscript"/>
        <sz val="11"/>
        <color theme="1"/>
        <rFont val="Calibri"/>
        <family val="2"/>
        <scheme val="minor"/>
      </rPr>
      <t>b,c</t>
    </r>
  </si>
  <si>
    <t>% of non-participants for whom a considerations was recorded</t>
  </si>
  <si>
    <t>% that is predicted to have difficulty to conform to the MRI protocol</t>
  </si>
  <si>
    <r>
      <t xml:space="preserve">Supplementary table 1 </t>
    </r>
    <r>
      <rPr>
        <sz val="11"/>
        <color theme="1"/>
        <rFont val="Calibri"/>
        <family val="2"/>
        <scheme val="minor"/>
      </rPr>
      <t>Number of non-participants for whom a particular consideration was recorded</t>
    </r>
  </si>
  <si>
    <r>
      <t xml:space="preserve">Supplementary table 2 </t>
    </r>
    <r>
      <rPr>
        <sz val="11"/>
        <color theme="1"/>
        <rFont val="Calibri"/>
        <family val="2"/>
        <scheme val="minor"/>
      </rPr>
      <t>Percentage of non-participants for whom a particular consideration was recorded, corrected for the percentage for whom a consideration was recorded in that study</t>
    </r>
  </si>
  <si>
    <r>
      <t xml:space="preserve">Supplementary table 3 </t>
    </r>
    <r>
      <rPr>
        <sz val="11"/>
        <color theme="1"/>
        <rFont val="Calibri"/>
        <family val="2"/>
        <scheme val="minor"/>
      </rPr>
      <t>Number and percentage of non-participants for whom the consideration 'MRI' was recorded studied in more detail</t>
    </r>
  </si>
  <si>
    <r>
      <t>Supplementary material:</t>
    </r>
    <r>
      <rPr>
        <sz val="11"/>
        <color theme="1"/>
        <rFont val="Calibri"/>
        <family val="2"/>
        <scheme val="minor"/>
      </rPr>
      <t xml:space="preserve"> All data on considerations for not participating in the four observational studies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</si>
</sst>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10" fontId="3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wrapText="1"/>
    </xf>
    <xf numFmtId="0" fontId="1" fillId="0" borderId="0" xfId="0" applyFont="1" applyFill="1" applyAlignment="1"/>
    <xf numFmtId="0" fontId="0" fillId="0" borderId="0" xfId="0" applyFont="1" applyFill="1" applyAlignment="1"/>
    <xf numFmtId="2" fontId="0" fillId="0" borderId="0" xfId="0" applyNumberFormat="1" applyFont="1" applyFill="1" applyAlignment="1"/>
    <xf numFmtId="0" fontId="4" fillId="0" borderId="0" xfId="0" applyFont="1" applyAlignment="1"/>
    <xf numFmtId="0" fontId="4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.E.Kan@lumc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24FB-662A-4E12-93E2-8E0F385E68AA}">
  <dimension ref="A1:O14"/>
  <sheetViews>
    <sheetView zoomScale="90" zoomScaleNormal="90" workbookViewId="0"/>
  </sheetViews>
  <sheetFormatPr defaultRowHeight="15" x14ac:dyDescent="0.25"/>
  <cols>
    <col min="1" max="1" width="39.85546875" style="5" customWidth="1"/>
    <col min="2" max="2" width="27.85546875" style="4" customWidth="1"/>
    <col min="3" max="3" width="13.42578125" style="4" customWidth="1"/>
    <col min="4" max="4" width="19.5703125" style="4" customWidth="1"/>
    <col min="5" max="5" width="18.85546875" style="4" customWidth="1"/>
    <col min="6" max="7" width="16.140625" style="4" customWidth="1"/>
    <col min="8" max="8" width="17.28515625" style="4" customWidth="1"/>
    <col min="9" max="10" width="16.140625" style="4" customWidth="1"/>
    <col min="11" max="11" width="13.5703125" style="4" customWidth="1"/>
    <col min="12" max="12" width="16.140625" style="4" customWidth="1"/>
    <col min="13" max="13" width="18" style="4" customWidth="1"/>
    <col min="14" max="14" width="16.140625" style="4" customWidth="1"/>
    <col min="15" max="15" width="15.42578125" style="4" customWidth="1"/>
    <col min="16" max="16384" width="9.140625" style="5"/>
  </cols>
  <sheetData>
    <row r="1" spans="1:15" s="12" customFormat="1" x14ac:dyDescent="0.25">
      <c r="A1" s="12" t="s">
        <v>22</v>
      </c>
      <c r="B1" s="13" t="s">
        <v>21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2" customForma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2" customFormat="1" x14ac:dyDescent="0.25">
      <c r="A3" s="12" t="s">
        <v>23</v>
      </c>
      <c r="B3" s="13" t="s">
        <v>34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12" customForma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2" customFormat="1" ht="17.25" x14ac:dyDescent="0.25">
      <c r="A5" s="12" t="s">
        <v>30</v>
      </c>
      <c r="B5" t="s">
        <v>35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12" customFormat="1" ht="17.25" x14ac:dyDescent="0.25">
      <c r="A6" s="12" t="s">
        <v>29</v>
      </c>
      <c r="B6" s="15" t="s">
        <v>24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2" customFormat="1" ht="17.25" x14ac:dyDescent="0.25">
      <c r="B7" s="15" t="s">
        <v>25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12" customFormat="1" ht="17.25" x14ac:dyDescent="0.25">
      <c r="B8" s="15" t="s">
        <v>26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2" customFormat="1" ht="17.25" x14ac:dyDescent="0.25">
      <c r="A9" s="11"/>
      <c r="B9" s="15" t="s">
        <v>27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2" customFormat="1" ht="17.25" x14ac:dyDescent="0.25">
      <c r="A10" s="11"/>
      <c r="B10" s="15" t="s">
        <v>28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2" customFormat="1" ht="17.25" x14ac:dyDescent="0.25">
      <c r="A11" s="11"/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2" customFormat="1" x14ac:dyDescent="0.25">
      <c r="A12" s="11" t="s">
        <v>31</v>
      </c>
      <c r="B12" s="16" t="s">
        <v>32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2" customFormat="1" x14ac:dyDescent="0.25">
      <c r="A13" s="11"/>
      <c r="B13" s="17" t="s">
        <v>33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s="12" customFormat="1" ht="17.25" x14ac:dyDescent="0.25">
      <c r="A14" s="11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hyperlinks>
    <hyperlink ref="B13" r:id="rId1" xr:uid="{D3075700-858E-4D20-A1F6-F5AB0C25B5B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D7F-3A25-481B-9D53-F0361DA3372B}">
  <dimension ref="A1:O27"/>
  <sheetViews>
    <sheetView tabSelected="1" zoomScale="90" zoomScaleNormal="90" workbookViewId="0"/>
  </sheetViews>
  <sheetFormatPr defaultRowHeight="15" x14ac:dyDescent="0.25"/>
  <cols>
    <col min="1" max="1" width="39.85546875" style="5" customWidth="1"/>
    <col min="2" max="2" width="27.85546875" style="4" customWidth="1"/>
    <col min="3" max="3" width="13.42578125" style="4" customWidth="1"/>
    <col min="4" max="4" width="19.5703125" style="4" customWidth="1"/>
    <col min="5" max="5" width="18.85546875" style="4" customWidth="1"/>
    <col min="6" max="7" width="16.140625" style="4" customWidth="1"/>
    <col min="8" max="8" width="17.28515625" style="4" customWidth="1"/>
    <col min="9" max="10" width="16.140625" style="4" customWidth="1"/>
    <col min="11" max="11" width="13.5703125" style="4" customWidth="1"/>
    <col min="12" max="12" width="16.140625" style="4" customWidth="1"/>
    <col min="13" max="13" width="18" style="4" customWidth="1"/>
    <col min="14" max="14" width="16.140625" style="4" customWidth="1"/>
    <col min="15" max="15" width="15.42578125" style="4" customWidth="1"/>
    <col min="16" max="16384" width="9.140625" style="5"/>
  </cols>
  <sheetData>
    <row r="1" spans="1:15" s="12" customFormat="1" x14ac:dyDescent="0.25">
      <c r="A1" s="18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2" customForma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1" t="s">
        <v>38</v>
      </c>
    </row>
    <row r="4" spans="1:15" ht="45" x14ac:dyDescent="0.25">
      <c r="B4" s="4" t="s">
        <v>9</v>
      </c>
      <c r="C4" s="6" t="s">
        <v>17</v>
      </c>
      <c r="D4" s="6" t="s">
        <v>16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5"/>
      <c r="K4" s="5"/>
      <c r="L4" s="6"/>
      <c r="M4" s="6"/>
      <c r="N4" s="6"/>
      <c r="O4" s="6"/>
    </row>
    <row r="5" spans="1:15" s="7" customFormat="1" x14ac:dyDescent="0.25">
      <c r="A5" s="3" t="s">
        <v>12</v>
      </c>
      <c r="B5" s="7">
        <v>44</v>
      </c>
      <c r="C5" s="8">
        <v>13</v>
      </c>
      <c r="D5" s="8">
        <v>11</v>
      </c>
      <c r="E5" s="8">
        <v>4</v>
      </c>
      <c r="F5" s="8">
        <v>3</v>
      </c>
      <c r="G5" s="7">
        <v>6</v>
      </c>
      <c r="H5" s="8">
        <v>12</v>
      </c>
      <c r="I5" s="8">
        <v>0</v>
      </c>
      <c r="L5" s="8"/>
      <c r="M5" s="8"/>
      <c r="N5" s="8"/>
      <c r="O5" s="8"/>
    </row>
    <row r="6" spans="1:15" s="7" customFormat="1" x14ac:dyDescent="0.25">
      <c r="A6" s="3" t="s">
        <v>13</v>
      </c>
      <c r="B6" s="7">
        <v>17</v>
      </c>
      <c r="C6" s="8">
        <v>2</v>
      </c>
      <c r="D6" s="8">
        <v>7</v>
      </c>
      <c r="E6" s="8">
        <v>4</v>
      </c>
      <c r="F6" s="8">
        <v>3</v>
      </c>
      <c r="G6" s="7">
        <v>3</v>
      </c>
      <c r="H6" s="8">
        <v>0</v>
      </c>
      <c r="I6" s="8">
        <v>1</v>
      </c>
      <c r="K6" s="8"/>
      <c r="N6" s="8"/>
    </row>
    <row r="7" spans="1:15" s="7" customFormat="1" x14ac:dyDescent="0.25">
      <c r="A7" s="3" t="s">
        <v>14</v>
      </c>
      <c r="B7" s="7">
        <v>80</v>
      </c>
      <c r="C7" s="8">
        <v>44</v>
      </c>
      <c r="D7" s="8">
        <v>19</v>
      </c>
      <c r="E7" s="8">
        <v>21</v>
      </c>
      <c r="F7" s="8">
        <v>21</v>
      </c>
      <c r="G7" s="8">
        <v>9</v>
      </c>
      <c r="H7" s="8">
        <v>3</v>
      </c>
      <c r="I7" s="8">
        <v>2</v>
      </c>
      <c r="J7" s="8"/>
      <c r="K7" s="8"/>
      <c r="L7" s="8"/>
    </row>
    <row r="8" spans="1:15" s="7" customFormat="1" x14ac:dyDescent="0.25">
      <c r="A8" s="3" t="s">
        <v>15</v>
      </c>
      <c r="B8" s="7">
        <v>29</v>
      </c>
      <c r="C8" s="8">
        <v>16</v>
      </c>
      <c r="D8" s="8"/>
      <c r="E8" s="8">
        <v>5</v>
      </c>
      <c r="F8" s="8">
        <v>3</v>
      </c>
      <c r="G8" s="7">
        <v>1</v>
      </c>
      <c r="H8" s="8">
        <v>7</v>
      </c>
      <c r="I8" s="7">
        <v>0</v>
      </c>
      <c r="L8" s="8"/>
      <c r="N8" s="8"/>
    </row>
    <row r="9" spans="1:15" s="7" customFormat="1" x14ac:dyDescent="0.25">
      <c r="A9" s="7" t="s">
        <v>10</v>
      </c>
      <c r="B9" s="7">
        <f>SUM(B5:B8)</f>
        <v>170</v>
      </c>
      <c r="C9" s="7">
        <f t="shared" ref="C9:I9" si="0">SUM(C5:C8)</f>
        <v>75</v>
      </c>
      <c r="D9" s="7">
        <f t="shared" si="0"/>
        <v>37</v>
      </c>
      <c r="E9" s="7">
        <f t="shared" si="0"/>
        <v>34</v>
      </c>
      <c r="F9" s="7">
        <f t="shared" si="0"/>
        <v>30</v>
      </c>
      <c r="G9" s="7">
        <f t="shared" si="0"/>
        <v>19</v>
      </c>
      <c r="H9" s="7">
        <f t="shared" si="0"/>
        <v>22</v>
      </c>
      <c r="I9" s="7">
        <f t="shared" si="0"/>
        <v>3</v>
      </c>
      <c r="L9" s="8"/>
      <c r="N9" s="8"/>
    </row>
    <row r="10" spans="1:15" x14ac:dyDescent="0.25">
      <c r="C10" s="9"/>
      <c r="D10" s="9"/>
      <c r="E10" s="9"/>
      <c r="F10" s="9"/>
      <c r="H10" s="9"/>
      <c r="L10" s="9"/>
      <c r="N10" s="9"/>
    </row>
    <row r="11" spans="1:15" x14ac:dyDescent="0.25">
      <c r="C11" s="9"/>
      <c r="D11" s="9"/>
      <c r="E11" s="9"/>
      <c r="F11" s="9"/>
      <c r="H11" s="9"/>
      <c r="L11" s="9"/>
      <c r="N11" s="9"/>
    </row>
    <row r="12" spans="1:15" x14ac:dyDescent="0.25">
      <c r="A12" s="11" t="s">
        <v>39</v>
      </c>
      <c r="C12" s="9"/>
      <c r="D12" s="9"/>
      <c r="E12" s="9"/>
      <c r="F12" s="9"/>
      <c r="H12" s="9"/>
      <c r="L12" s="9"/>
      <c r="N12" s="9"/>
    </row>
    <row r="13" spans="1:15" ht="45" x14ac:dyDescent="0.25">
      <c r="B13" s="4" t="s">
        <v>36</v>
      </c>
      <c r="C13" s="6" t="s">
        <v>17</v>
      </c>
      <c r="D13" s="6" t="s">
        <v>16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L13" s="9"/>
      <c r="N13" s="9"/>
    </row>
    <row r="14" spans="1:15" s="3" customFormat="1" x14ac:dyDescent="0.25">
      <c r="A14" s="3" t="s">
        <v>12</v>
      </c>
      <c r="B14" s="3">
        <f>44/64</f>
        <v>0.6875</v>
      </c>
      <c r="C14" s="1">
        <f>(C5/B5)</f>
        <v>0.29545454545454547</v>
      </c>
      <c r="D14" s="2">
        <f>(D5/B5)</f>
        <v>0.25</v>
      </c>
      <c r="E14" s="2">
        <f>(E5/B5)</f>
        <v>9.0909090909090912E-2</v>
      </c>
      <c r="F14" s="2">
        <f>(F5/B5)</f>
        <v>6.8181818181818177E-2</v>
      </c>
      <c r="G14" s="2">
        <f>(G5/B5)</f>
        <v>0.13636363636363635</v>
      </c>
      <c r="H14" s="2">
        <f>(H5/B5)</f>
        <v>0.27272727272727271</v>
      </c>
      <c r="I14" s="2">
        <f>(I5/B5)</f>
        <v>0</v>
      </c>
      <c r="L14" s="2"/>
      <c r="N14" s="2"/>
    </row>
    <row r="15" spans="1:15" s="3" customFormat="1" x14ac:dyDescent="0.25">
      <c r="A15" s="3" t="s">
        <v>13</v>
      </c>
      <c r="B15" s="3">
        <f>17/18</f>
        <v>0.94444444444444442</v>
      </c>
      <c r="C15" s="1">
        <f>(C6/B6)</f>
        <v>0.11764705882352941</v>
      </c>
      <c r="D15" s="2">
        <f>(D6/B6)</f>
        <v>0.41176470588235292</v>
      </c>
      <c r="E15" s="2">
        <f>(E6/B6)</f>
        <v>0.23529411764705882</v>
      </c>
      <c r="F15" s="2">
        <f t="shared" ref="F15:F17" si="1">(F6/B6)</f>
        <v>0.17647058823529413</v>
      </c>
      <c r="G15" s="2">
        <f t="shared" ref="G15:G17" si="2">(G6/B6)</f>
        <v>0.17647058823529413</v>
      </c>
      <c r="H15" s="2">
        <f t="shared" ref="H15:H17" si="3">(H6/B6)</f>
        <v>0</v>
      </c>
      <c r="I15" s="2">
        <f t="shared" ref="I15:I17" si="4">(I6/B6)</f>
        <v>5.8823529411764705E-2</v>
      </c>
      <c r="L15" s="2"/>
      <c r="N15" s="2"/>
    </row>
    <row r="16" spans="1:15" s="3" customFormat="1" x14ac:dyDescent="0.25">
      <c r="A16" s="3" t="s">
        <v>14</v>
      </c>
      <c r="B16" s="3">
        <f>80/80</f>
        <v>1</v>
      </c>
      <c r="C16" s="1">
        <f t="shared" ref="C16:C17" si="5">(C7/B7)</f>
        <v>0.55000000000000004</v>
      </c>
      <c r="D16" s="2">
        <f t="shared" ref="D16:D17" si="6">(D7/B7)</f>
        <v>0.23749999999999999</v>
      </c>
      <c r="E16" s="2">
        <f>(E7/B7)</f>
        <v>0.26250000000000001</v>
      </c>
      <c r="F16" s="2">
        <f t="shared" si="1"/>
        <v>0.26250000000000001</v>
      </c>
      <c r="G16" s="2">
        <f>(G7/B7)</f>
        <v>0.1125</v>
      </c>
      <c r="H16" s="2">
        <f t="shared" si="3"/>
        <v>3.7499999999999999E-2</v>
      </c>
      <c r="I16" s="2">
        <f t="shared" si="4"/>
        <v>2.5000000000000001E-2</v>
      </c>
      <c r="L16" s="2"/>
      <c r="N16" s="2"/>
    </row>
    <row r="17" spans="1:9" s="3" customFormat="1" x14ac:dyDescent="0.25">
      <c r="A17" s="3" t="s">
        <v>15</v>
      </c>
      <c r="B17" s="3">
        <f>29/36</f>
        <v>0.80555555555555558</v>
      </c>
      <c r="C17" s="1">
        <f t="shared" si="5"/>
        <v>0.55172413793103448</v>
      </c>
      <c r="D17" s="2"/>
      <c r="E17" s="2">
        <f t="shared" ref="E17" si="7">(E8/B8)</f>
        <v>0.17241379310344829</v>
      </c>
      <c r="F17" s="2">
        <f t="shared" si="1"/>
        <v>0.10344827586206896</v>
      </c>
      <c r="G17" s="2">
        <f t="shared" si="2"/>
        <v>3.4482758620689655E-2</v>
      </c>
      <c r="H17" s="2">
        <f t="shared" si="3"/>
        <v>0.2413793103448276</v>
      </c>
      <c r="I17" s="2">
        <f t="shared" si="4"/>
        <v>0</v>
      </c>
    </row>
    <row r="18" spans="1:9" s="3" customFormat="1" ht="45" x14ac:dyDescent="0.25">
      <c r="A18" s="3" t="s">
        <v>19</v>
      </c>
      <c r="B18" s="3">
        <f>(SUM(B14:B17)/4)</f>
        <v>0.859375</v>
      </c>
      <c r="C18" s="10">
        <f>(SUM(C14:C17)/4)</f>
        <v>0.37870643555227734</v>
      </c>
      <c r="D18" s="10">
        <f>(SUM(D14:D17)/4)</f>
        <v>0.22481617647058821</v>
      </c>
      <c r="E18" s="10">
        <f>(SUM(E14:E17)/4)</f>
        <v>0.19027925041489949</v>
      </c>
      <c r="F18" s="3">
        <f t="shared" ref="F18:H18" si="8">(SUM(F14:F17)/4)</f>
        <v>0.15265017056979532</v>
      </c>
      <c r="G18" s="3">
        <f t="shared" si="8"/>
        <v>0.11495424580490504</v>
      </c>
      <c r="H18" s="3">
        <f t="shared" si="8"/>
        <v>0.13790164576802508</v>
      </c>
      <c r="I18" s="3">
        <f>(SUM(I14:I17)/4)</f>
        <v>2.0955882352941178E-2</v>
      </c>
    </row>
    <row r="19" spans="1:9" s="3" customFormat="1" ht="45" x14ac:dyDescent="0.25">
      <c r="A19" s="3" t="s">
        <v>20</v>
      </c>
      <c r="C19" s="2"/>
      <c r="D19" s="10">
        <f>(SUM(D14:D16)/3)</f>
        <v>0.2997549019607843</v>
      </c>
      <c r="E19" s="2"/>
      <c r="F19" s="2"/>
      <c r="G19" s="2"/>
      <c r="H19" s="2"/>
      <c r="I19" s="2"/>
    </row>
    <row r="22" spans="1:9" x14ac:dyDescent="0.25">
      <c r="A22" s="11" t="s">
        <v>40</v>
      </c>
    </row>
    <row r="23" spans="1:9" ht="60" x14ac:dyDescent="0.25">
      <c r="A23" s="5" t="s">
        <v>16</v>
      </c>
      <c r="B23" s="4" t="s">
        <v>9</v>
      </c>
      <c r="C23" s="6" t="s">
        <v>16</v>
      </c>
      <c r="D23" s="4" t="s">
        <v>18</v>
      </c>
      <c r="E23" s="3" t="s">
        <v>37</v>
      </c>
      <c r="F23" s="4" t="s">
        <v>0</v>
      </c>
      <c r="G23" s="3" t="s">
        <v>3</v>
      </c>
      <c r="H23" s="4" t="s">
        <v>1</v>
      </c>
      <c r="I23" s="5" t="s">
        <v>2</v>
      </c>
    </row>
    <row r="24" spans="1:9" s="7" customFormat="1" x14ac:dyDescent="0.25">
      <c r="A24" s="3" t="s">
        <v>12</v>
      </c>
      <c r="B24" s="7">
        <v>44</v>
      </c>
      <c r="C24" s="8">
        <v>11</v>
      </c>
      <c r="D24" s="7">
        <v>7</v>
      </c>
      <c r="E24" s="3">
        <f>(D24/C24)</f>
        <v>0.63636363636363635</v>
      </c>
      <c r="F24" s="7">
        <v>4</v>
      </c>
      <c r="G24" s="3">
        <f>(F24/C24)</f>
        <v>0.36363636363636365</v>
      </c>
      <c r="H24" s="7">
        <v>1</v>
      </c>
      <c r="I24" s="3">
        <f>(H24/F24)</f>
        <v>0.25</v>
      </c>
    </row>
    <row r="25" spans="1:9" s="7" customFormat="1" x14ac:dyDescent="0.25">
      <c r="A25" s="3" t="s">
        <v>13</v>
      </c>
      <c r="B25" s="7">
        <v>17</v>
      </c>
      <c r="C25" s="8">
        <v>7</v>
      </c>
      <c r="D25" s="7">
        <v>0</v>
      </c>
      <c r="E25" s="3">
        <f>(D25/C25)</f>
        <v>0</v>
      </c>
      <c r="F25" s="7">
        <v>7</v>
      </c>
      <c r="G25" s="3">
        <f>(F25/C25)</f>
        <v>1</v>
      </c>
      <c r="H25" s="7">
        <v>7</v>
      </c>
      <c r="I25" s="3">
        <f t="shared" ref="I25:I26" si="9">(H25/F25)</f>
        <v>1</v>
      </c>
    </row>
    <row r="26" spans="1:9" s="7" customFormat="1" x14ac:dyDescent="0.25">
      <c r="A26" s="3" t="s">
        <v>14</v>
      </c>
      <c r="B26" s="7">
        <v>80</v>
      </c>
      <c r="C26" s="8">
        <v>19</v>
      </c>
      <c r="D26" s="7">
        <v>11</v>
      </c>
      <c r="E26" s="3">
        <f>(D26/C26)</f>
        <v>0.57894736842105265</v>
      </c>
      <c r="F26" s="7">
        <v>8</v>
      </c>
      <c r="G26" s="3">
        <f>(F26/C26)</f>
        <v>0.42105263157894735</v>
      </c>
      <c r="H26" s="7">
        <v>5</v>
      </c>
      <c r="I26" s="3">
        <f t="shared" si="9"/>
        <v>0.625</v>
      </c>
    </row>
    <row r="27" spans="1:9" x14ac:dyDescent="0.25">
      <c r="A27" s="7" t="s">
        <v>11</v>
      </c>
      <c r="B27" s="7">
        <f>SUM(B23:B26)</f>
        <v>141</v>
      </c>
      <c r="C27" s="7">
        <f>SUM(C23:C26)</f>
        <v>37</v>
      </c>
      <c r="D27" s="7">
        <f>SUM(D23:D26)</f>
        <v>18</v>
      </c>
      <c r="E27" s="3">
        <f>(SUM(E24:E26)/3)</f>
        <v>0.40510366826156297</v>
      </c>
      <c r="F27" s="7">
        <f>SUM(F23:F26)</f>
        <v>19</v>
      </c>
      <c r="G27" s="3">
        <f>(SUM(G24:G26)/3)</f>
        <v>0.59489633173843703</v>
      </c>
      <c r="H27" s="7">
        <f>SUM(H23:H26)</f>
        <v>13</v>
      </c>
      <c r="I27" s="3">
        <f>(SUM(I24:I26)/3)</f>
        <v>0.625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Article information</vt:lpstr>
      <vt:lpstr>Considerations for non-particip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Naarding, K.J. (NEUR)</dc:creator>
  <cp:lastModifiedBy>Naarding, K.J. (NEUR)</cp:lastModifiedBy>
  <dcterms:created xsi:type="dcterms:W3CDTF">2019-09-05T13:42:41Z</dcterms:created>
  <dcterms:modified xsi:type="dcterms:W3CDTF">2020-07-16T11:28:55Z</dcterms:modified>
</cp:coreProperties>
</file>