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echome\Huntington's_Disease\PAPERS_IN_PROGRESS\5yr_2012_cohort_CAG_Instability\Paper Drafts\Supp Data\"/>
    </mc:Choice>
  </mc:AlternateContent>
  <xr:revisionPtr revIDLastSave="0" documentId="13_ncr:1_{64271211-0031-4EAE-B877-5AE9E64E91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Q2" i="1"/>
  <c r="P2" i="1"/>
  <c r="D35" i="1"/>
  <c r="E35" i="1"/>
  <c r="F35" i="1"/>
  <c r="G35" i="1"/>
  <c r="H35" i="1"/>
  <c r="I35" i="1"/>
  <c r="J35" i="1"/>
  <c r="K35" i="1"/>
  <c r="L35" i="1"/>
  <c r="M35" i="1"/>
  <c r="N35" i="1"/>
  <c r="C35" i="1"/>
  <c r="Q35" i="1" l="1"/>
  <c r="P35" i="1"/>
  <c r="N34" i="1"/>
  <c r="M34" i="1"/>
  <c r="M43" i="1" s="1"/>
  <c r="L34" i="1"/>
  <c r="K34" i="1"/>
  <c r="J34" i="1"/>
  <c r="I34" i="1"/>
  <c r="I43" i="1" s="1"/>
  <c r="H34" i="1"/>
  <c r="H43" i="1" s="1"/>
  <c r="G34" i="1"/>
  <c r="F34" i="1"/>
  <c r="E34" i="1"/>
  <c r="D34" i="1"/>
  <c r="D43" i="1" s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N40" i="1" s="1"/>
  <c r="M32" i="1"/>
  <c r="M40" i="1" s="1"/>
  <c r="L32" i="1"/>
  <c r="L40" i="1" s="1"/>
  <c r="K32" i="1"/>
  <c r="K40" i="1" s="1"/>
  <c r="J32" i="1"/>
  <c r="J40" i="1" s="1"/>
  <c r="I32" i="1"/>
  <c r="H32" i="1"/>
  <c r="H40" i="1" s="1"/>
  <c r="G32" i="1"/>
  <c r="G40" i="1" s="1"/>
  <c r="F32" i="1"/>
  <c r="F40" i="1" s="1"/>
  <c r="E32" i="1"/>
  <c r="E40" i="1" s="1"/>
  <c r="D32" i="1"/>
  <c r="D40" i="1" s="1"/>
  <c r="C32" i="1"/>
  <c r="F44" i="1" l="1"/>
  <c r="F45" i="1"/>
  <c r="J44" i="1"/>
  <c r="J45" i="1"/>
  <c r="N44" i="1"/>
  <c r="N45" i="1"/>
  <c r="P32" i="1"/>
  <c r="P33" i="1"/>
  <c r="C44" i="1"/>
  <c r="C45" i="1"/>
  <c r="P34" i="1"/>
  <c r="G45" i="1"/>
  <c r="G44" i="1"/>
  <c r="K45" i="1"/>
  <c r="K44" i="1"/>
  <c r="G43" i="1"/>
  <c r="F43" i="1"/>
  <c r="D45" i="1"/>
  <c r="D44" i="1"/>
  <c r="H45" i="1"/>
  <c r="H44" i="1"/>
  <c r="L45" i="1"/>
  <c r="L44" i="1"/>
  <c r="K43" i="1"/>
  <c r="C40" i="1"/>
  <c r="L43" i="1"/>
  <c r="J43" i="1"/>
  <c r="Q32" i="1"/>
  <c r="Q33" i="1"/>
  <c r="E45" i="1"/>
  <c r="E44" i="1"/>
  <c r="I45" i="1"/>
  <c r="I44" i="1"/>
  <c r="Q34" i="1"/>
  <c r="M45" i="1"/>
  <c r="M44" i="1"/>
  <c r="C43" i="1"/>
  <c r="E43" i="1"/>
  <c r="I40" i="1"/>
  <c r="N43" i="1"/>
  <c r="H39" i="1"/>
  <c r="D39" i="1"/>
  <c r="L39" i="1"/>
  <c r="E38" i="1"/>
  <c r="M38" i="1"/>
  <c r="J38" i="1"/>
  <c r="E39" i="1"/>
  <c r="I39" i="1"/>
  <c r="M39" i="1"/>
  <c r="C38" i="1"/>
  <c r="G38" i="1"/>
  <c r="K38" i="1"/>
  <c r="F39" i="1"/>
  <c r="J39" i="1"/>
  <c r="N39" i="1"/>
  <c r="I38" i="1"/>
  <c r="F38" i="1"/>
  <c r="N38" i="1"/>
  <c r="D38" i="1"/>
  <c r="H38" i="1"/>
  <c r="L38" i="1"/>
  <c r="C39" i="1"/>
  <c r="G39" i="1"/>
  <c r="K39" i="1"/>
  <c r="I46" i="1" l="1"/>
  <c r="M46" i="1"/>
  <c r="P39" i="1"/>
  <c r="Q43" i="1"/>
  <c r="K46" i="1"/>
  <c r="Q38" i="1"/>
  <c r="J46" i="1"/>
  <c r="P38" i="1"/>
  <c r="C46" i="1"/>
  <c r="P43" i="1"/>
  <c r="Q44" i="1"/>
  <c r="L46" i="1"/>
  <c r="D46" i="1"/>
  <c r="H37" i="1"/>
  <c r="D37" i="1"/>
  <c r="Q45" i="1"/>
  <c r="P45" i="1"/>
  <c r="N46" i="1"/>
  <c r="F46" i="1"/>
  <c r="Q39" i="1"/>
  <c r="E46" i="1"/>
  <c r="H46" i="1"/>
  <c r="G46" i="1"/>
  <c r="P44" i="1"/>
  <c r="N37" i="1"/>
  <c r="I37" i="1"/>
  <c r="G37" i="1"/>
  <c r="J37" i="1"/>
  <c r="L37" i="1"/>
  <c r="F37" i="1"/>
  <c r="C37" i="1"/>
  <c r="M37" i="1"/>
  <c r="K37" i="1"/>
  <c r="E37" i="1"/>
  <c r="Q37" i="1" l="1"/>
  <c r="Q46" i="1"/>
  <c r="P46" i="1"/>
  <c r="P37" i="1"/>
</calcChain>
</file>

<file path=xl/sharedStrings.xml><?xml version="1.0" encoding="utf-8"?>
<sst xmlns="http://schemas.openxmlformats.org/spreadsheetml/2006/main" count="58" uniqueCount="32">
  <si>
    <t>Classification</t>
  </si>
  <si>
    <t>S1_HD372</t>
  </si>
  <si>
    <t>S2_HD377</t>
  </si>
  <si>
    <t>S3_HD376</t>
  </si>
  <si>
    <t>S4_HD317</t>
  </si>
  <si>
    <t>S5_HD339</t>
  </si>
  <si>
    <t>S6_HD383</t>
  </si>
  <si>
    <t>L1_HD372</t>
  </si>
  <si>
    <t>L2_HD377</t>
  </si>
  <si>
    <t>L3_HD376</t>
  </si>
  <si>
    <t>L4_HD317</t>
  </si>
  <si>
    <t>L5_HD339</t>
  </si>
  <si>
    <t>L6_HD383</t>
  </si>
  <si>
    <t>Striatum Avg</t>
  </si>
  <si>
    <t>Liver Avg</t>
  </si>
  <si>
    <t>% Expanded</t>
  </si>
  <si>
    <t>% Contracted</t>
  </si>
  <si>
    <t>ALL ALLELES %</t>
  </si>
  <si>
    <t>LONG ALELES ONLY %</t>
  </si>
  <si>
    <t>Sum total molecules</t>
  </si>
  <si>
    <t>&lt;25</t>
  </si>
  <si>
    <t>LONG (&gt;56)</t>
  </si>
  <si>
    <t>SHORT(&lt;29)</t>
  </si>
  <si>
    <t>Sum SHORT (&lt;29)</t>
  </si>
  <si>
    <t>Sum LONG (&gt;56)</t>
  </si>
  <si>
    <t>% SHORT (&lt;29)</t>
  </si>
  <si>
    <t>% LONG (&gt;56)</t>
  </si>
  <si>
    <t>% 69 CAG (mode)</t>
  </si>
  <si>
    <t>% 69 CAG</t>
  </si>
  <si>
    <t>Sum 69 CAG (mode)</t>
  </si>
  <si>
    <t>Pure CAG repeat unit estimate</t>
  </si>
  <si>
    <t>SHORT (&lt;29)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</si>
</sst>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0" fontId="1" fillId="0" borderId="0" xfId="0" applyNumberFormat="1" applyFont="1"/>
    <xf numFmtId="165" fontId="0" fillId="0" borderId="0" xfId="0" applyNumberFormat="1"/>
    <xf numFmtId="10" fontId="0" fillId="0" borderId="0" xfId="0" applyNumberFormat="1"/>
    <xf numFmtId="9" fontId="0" fillId="0" borderId="0" xfId="1" applyFont="1"/>
    <xf numFmtId="0" fontId="1" fillId="0" borderId="0" xfId="0" applyFont="1" applyFill="1"/>
    <xf numFmtId="0" fontId="0" fillId="0" borderId="0" xfId="0" applyFill="1"/>
    <xf numFmtId="10" fontId="0" fillId="0" borderId="0" xfId="0" applyNumberFormat="1" applyFill="1"/>
    <xf numFmtId="9" fontId="0" fillId="0" borderId="0" xfId="1" applyFont="1" applyFill="1"/>
    <xf numFmtId="165" fontId="0" fillId="0" borderId="0" xfId="0" applyNumberFormat="1" applyFill="1"/>
    <xf numFmtId="165" fontId="1" fillId="0" borderId="0" xfId="0" applyNumberFormat="1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10" fontId="0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D1" workbookViewId="0">
      <pane ySplit="1" topLeftCell="A2" activePane="bottomLeft" state="frozen"/>
      <selection pane="bottomLeft" activeCell="R7" sqref="R7"/>
    </sheetView>
  </sheetViews>
  <sheetFormatPr defaultRowHeight="14.5" x14ac:dyDescent="0.35"/>
  <cols>
    <col min="1" max="1" width="20.54296875" style="14" customWidth="1"/>
    <col min="2" max="2" width="18.7265625" bestFit="1" customWidth="1"/>
    <col min="3" max="8" width="10.1796875" bestFit="1" customWidth="1"/>
    <col min="9" max="14" width="9.453125" bestFit="1" customWidth="1"/>
    <col min="15" max="15" width="3.81640625" customWidth="1"/>
    <col min="16" max="16" width="12.26953125" bestFit="1" customWidth="1"/>
    <col min="17" max="17" width="13.7265625" bestFit="1" customWidth="1"/>
  </cols>
  <sheetData>
    <row r="1" spans="1:17" ht="29" x14ac:dyDescent="0.35">
      <c r="A1" s="14" t="s">
        <v>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P1" t="s">
        <v>13</v>
      </c>
      <c r="Q1" t="s">
        <v>14</v>
      </c>
    </row>
    <row r="2" spans="1:17" x14ac:dyDescent="0.35">
      <c r="A2" s="14" t="s">
        <v>20</v>
      </c>
      <c r="B2" t="s">
        <v>31</v>
      </c>
      <c r="C2">
        <v>0</v>
      </c>
      <c r="D2">
        <v>0</v>
      </c>
      <c r="E2">
        <v>2</v>
      </c>
      <c r="F2">
        <v>0</v>
      </c>
      <c r="G2">
        <v>0</v>
      </c>
      <c r="H2">
        <v>0</v>
      </c>
      <c r="I2">
        <v>2</v>
      </c>
      <c r="J2">
        <v>1</v>
      </c>
      <c r="K2">
        <v>0</v>
      </c>
      <c r="L2">
        <v>2</v>
      </c>
      <c r="M2">
        <v>2</v>
      </c>
      <c r="N2">
        <v>0</v>
      </c>
      <c r="P2" s="5">
        <f>AVERAGE(C2:H2)</f>
        <v>0.33333333333333331</v>
      </c>
      <c r="Q2" s="5">
        <f>AVERAGE(I2:N2)</f>
        <v>1.1666666666666667</v>
      </c>
    </row>
    <row r="3" spans="1:17" x14ac:dyDescent="0.35">
      <c r="A3" s="17">
        <v>25</v>
      </c>
      <c r="B3" t="s">
        <v>22</v>
      </c>
      <c r="C3">
        <v>2</v>
      </c>
      <c r="D3">
        <v>2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P3" s="5">
        <f t="shared" ref="P3:P35" si="0">AVERAGE(C3:H3)</f>
        <v>1</v>
      </c>
      <c r="Q3" s="5">
        <f t="shared" ref="Q3:Q35" si="1">AVERAGE(I3:N3)</f>
        <v>0</v>
      </c>
    </row>
    <row r="4" spans="1:17" x14ac:dyDescent="0.35">
      <c r="A4" s="17">
        <v>26</v>
      </c>
      <c r="B4" t="s">
        <v>22</v>
      </c>
      <c r="C4">
        <v>3</v>
      </c>
      <c r="D4">
        <v>10</v>
      </c>
      <c r="E4">
        <v>6</v>
      </c>
      <c r="F4">
        <v>3</v>
      </c>
      <c r="G4">
        <v>8</v>
      </c>
      <c r="H4">
        <v>5</v>
      </c>
      <c r="I4">
        <v>11</v>
      </c>
      <c r="J4">
        <v>6</v>
      </c>
      <c r="K4">
        <v>10</v>
      </c>
      <c r="L4">
        <v>6</v>
      </c>
      <c r="M4">
        <v>14</v>
      </c>
      <c r="N4">
        <v>16</v>
      </c>
      <c r="P4" s="5">
        <f t="shared" si="0"/>
        <v>5.833333333333333</v>
      </c>
      <c r="Q4" s="5">
        <f t="shared" si="1"/>
        <v>10.5</v>
      </c>
    </row>
    <row r="5" spans="1:17" x14ac:dyDescent="0.35">
      <c r="A5" s="17">
        <v>27</v>
      </c>
      <c r="B5" t="s">
        <v>22</v>
      </c>
      <c r="C5">
        <v>0</v>
      </c>
      <c r="D5">
        <v>0</v>
      </c>
      <c r="E5">
        <v>2</v>
      </c>
      <c r="F5">
        <v>0</v>
      </c>
      <c r="G5">
        <v>0</v>
      </c>
      <c r="H5">
        <v>1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P5" s="5">
        <f t="shared" si="0"/>
        <v>0.5</v>
      </c>
      <c r="Q5" s="5">
        <f t="shared" si="1"/>
        <v>0.16666666666666666</v>
      </c>
    </row>
    <row r="6" spans="1:17" x14ac:dyDescent="0.35">
      <c r="A6" s="17">
        <v>28</v>
      </c>
      <c r="B6" t="s">
        <v>22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P6" s="5">
        <f t="shared" si="0"/>
        <v>0.16666666666666666</v>
      </c>
      <c r="Q6" s="5">
        <f t="shared" si="1"/>
        <v>0</v>
      </c>
    </row>
    <row r="7" spans="1:17" x14ac:dyDescent="0.35">
      <c r="A7" s="17">
        <v>57</v>
      </c>
      <c r="B7" t="s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P7" s="5">
        <f t="shared" si="0"/>
        <v>0.16666666666666666</v>
      </c>
      <c r="Q7" s="5">
        <f t="shared" si="1"/>
        <v>0</v>
      </c>
    </row>
    <row r="8" spans="1:17" x14ac:dyDescent="0.35">
      <c r="A8" s="17">
        <v>58</v>
      </c>
      <c r="B8" t="s">
        <v>21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P8" s="5">
        <f t="shared" si="0"/>
        <v>0</v>
      </c>
      <c r="Q8" s="5">
        <f t="shared" si="1"/>
        <v>0.16666666666666666</v>
      </c>
    </row>
    <row r="9" spans="1:17" x14ac:dyDescent="0.35">
      <c r="A9" s="17">
        <v>59</v>
      </c>
      <c r="B9" t="s">
        <v>21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P9" s="5">
        <f t="shared" si="0"/>
        <v>0</v>
      </c>
      <c r="Q9" s="5">
        <f t="shared" si="1"/>
        <v>0</v>
      </c>
    </row>
    <row r="10" spans="1:17" x14ac:dyDescent="0.35">
      <c r="A10" s="17">
        <v>60</v>
      </c>
      <c r="B10" t="s">
        <v>21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P10" s="5">
        <f t="shared" si="0"/>
        <v>0.16666666666666666</v>
      </c>
      <c r="Q10" s="5">
        <f t="shared" si="1"/>
        <v>0</v>
      </c>
    </row>
    <row r="11" spans="1:17" s="9" customFormat="1" x14ac:dyDescent="0.35">
      <c r="A11" s="17">
        <v>61</v>
      </c>
      <c r="B11" t="s">
        <v>21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P11" s="12">
        <f t="shared" si="0"/>
        <v>0</v>
      </c>
      <c r="Q11" s="12">
        <f t="shared" si="1"/>
        <v>0</v>
      </c>
    </row>
    <row r="12" spans="1:17" s="9" customFormat="1" x14ac:dyDescent="0.35">
      <c r="A12" s="17">
        <v>62</v>
      </c>
      <c r="B12" t="s">
        <v>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P12" s="12">
        <f t="shared" si="0"/>
        <v>0.16666666666666666</v>
      </c>
      <c r="Q12" s="12">
        <f t="shared" si="1"/>
        <v>0</v>
      </c>
    </row>
    <row r="13" spans="1:17" s="9" customFormat="1" x14ac:dyDescent="0.35">
      <c r="A13" s="17">
        <v>63</v>
      </c>
      <c r="B13" t="s">
        <v>21</v>
      </c>
      <c r="C13" s="8">
        <v>3</v>
      </c>
      <c r="D13" s="9">
        <v>0</v>
      </c>
      <c r="E13" s="9">
        <v>0</v>
      </c>
      <c r="F13" s="9">
        <v>0</v>
      </c>
      <c r="G13" s="9">
        <v>0</v>
      </c>
      <c r="H13" s="9">
        <v>3</v>
      </c>
      <c r="I13" s="9">
        <v>0</v>
      </c>
      <c r="J13" s="9">
        <v>0</v>
      </c>
      <c r="K13" s="9">
        <v>1</v>
      </c>
      <c r="L13" s="9">
        <v>1</v>
      </c>
      <c r="M13" s="9">
        <v>0</v>
      </c>
      <c r="N13" s="9">
        <v>1</v>
      </c>
      <c r="P13" s="12">
        <f t="shared" si="0"/>
        <v>1</v>
      </c>
      <c r="Q13" s="12">
        <f t="shared" si="1"/>
        <v>0.5</v>
      </c>
    </row>
    <row r="14" spans="1:17" s="8" customFormat="1" x14ac:dyDescent="0.35">
      <c r="A14" s="17">
        <v>64</v>
      </c>
      <c r="B14" t="s">
        <v>21</v>
      </c>
      <c r="C14" s="8">
        <v>1</v>
      </c>
      <c r="D14" s="8">
        <v>1</v>
      </c>
      <c r="E14" s="8">
        <v>1</v>
      </c>
      <c r="F14" s="8">
        <v>4</v>
      </c>
      <c r="G14" s="8">
        <v>5</v>
      </c>
      <c r="H14" s="8">
        <v>3</v>
      </c>
      <c r="I14" s="8">
        <v>5</v>
      </c>
      <c r="J14" s="8">
        <v>5</v>
      </c>
      <c r="K14" s="8">
        <v>4</v>
      </c>
      <c r="L14" s="8">
        <v>2</v>
      </c>
      <c r="M14" s="8">
        <v>6</v>
      </c>
      <c r="N14" s="8">
        <v>3</v>
      </c>
      <c r="P14" s="13">
        <f t="shared" si="0"/>
        <v>2.5</v>
      </c>
      <c r="Q14" s="13">
        <f t="shared" si="1"/>
        <v>4.166666666666667</v>
      </c>
    </row>
    <row r="15" spans="1:17" s="9" customFormat="1" x14ac:dyDescent="0.35">
      <c r="A15" s="17">
        <v>65</v>
      </c>
      <c r="B15" t="s">
        <v>21</v>
      </c>
      <c r="C15" s="9">
        <v>1</v>
      </c>
      <c r="D15" s="8">
        <v>3</v>
      </c>
      <c r="E15" s="8">
        <v>5</v>
      </c>
      <c r="F15" s="9">
        <v>0</v>
      </c>
      <c r="G15" s="9">
        <v>2</v>
      </c>
      <c r="H15" s="9">
        <v>3</v>
      </c>
      <c r="I15" s="9">
        <v>2</v>
      </c>
      <c r="J15" s="9">
        <v>0</v>
      </c>
      <c r="K15" s="9">
        <v>5</v>
      </c>
      <c r="L15" s="9">
        <v>1</v>
      </c>
      <c r="M15" s="9">
        <v>3</v>
      </c>
      <c r="N15" s="9">
        <v>2</v>
      </c>
      <c r="P15" s="12">
        <f t="shared" si="0"/>
        <v>2.3333333333333335</v>
      </c>
      <c r="Q15" s="12">
        <f t="shared" si="1"/>
        <v>2.1666666666666665</v>
      </c>
    </row>
    <row r="16" spans="1:17" s="9" customFormat="1" x14ac:dyDescent="0.35">
      <c r="A16" s="17">
        <v>66</v>
      </c>
      <c r="B16" t="s">
        <v>21</v>
      </c>
      <c r="C16" s="9">
        <v>0</v>
      </c>
      <c r="D16" s="9">
        <v>2</v>
      </c>
      <c r="E16" s="9">
        <v>1</v>
      </c>
      <c r="F16" s="9">
        <v>3</v>
      </c>
      <c r="G16" s="9">
        <v>2</v>
      </c>
      <c r="H16" s="9">
        <v>0</v>
      </c>
      <c r="I16" s="9">
        <v>0</v>
      </c>
      <c r="J16" s="9">
        <v>0</v>
      </c>
      <c r="K16" s="9">
        <v>1</v>
      </c>
      <c r="L16" s="9">
        <v>1</v>
      </c>
      <c r="M16" s="9">
        <v>6</v>
      </c>
      <c r="N16" s="9">
        <v>2</v>
      </c>
      <c r="P16" s="12">
        <f t="shared" si="0"/>
        <v>1.3333333333333333</v>
      </c>
      <c r="Q16" s="12">
        <f t="shared" si="1"/>
        <v>1.6666666666666667</v>
      </c>
    </row>
    <row r="17" spans="1:17" s="9" customFormat="1" x14ac:dyDescent="0.35">
      <c r="A17" s="17">
        <v>67</v>
      </c>
      <c r="B17" t="s">
        <v>21</v>
      </c>
      <c r="C17" s="9">
        <v>1</v>
      </c>
      <c r="D17" s="9">
        <v>1</v>
      </c>
      <c r="E17" s="9">
        <v>1</v>
      </c>
      <c r="F17" s="9">
        <v>0</v>
      </c>
      <c r="G17" s="9">
        <v>0</v>
      </c>
      <c r="H17" s="9">
        <v>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P17" s="12">
        <f t="shared" si="0"/>
        <v>0.83333333333333337</v>
      </c>
      <c r="Q17" s="12">
        <f t="shared" si="1"/>
        <v>0</v>
      </c>
    </row>
    <row r="18" spans="1:17" s="9" customFormat="1" x14ac:dyDescent="0.35">
      <c r="A18" s="17">
        <v>68</v>
      </c>
      <c r="B18" t="s">
        <v>21</v>
      </c>
      <c r="C18" s="9">
        <v>4</v>
      </c>
      <c r="D18" s="9">
        <v>8</v>
      </c>
      <c r="E18" s="9">
        <v>5</v>
      </c>
      <c r="F18" s="9">
        <v>8</v>
      </c>
      <c r="G18" s="9">
        <v>8</v>
      </c>
      <c r="H18" s="9">
        <v>13</v>
      </c>
      <c r="I18" s="9">
        <v>3</v>
      </c>
      <c r="J18" s="9">
        <v>2</v>
      </c>
      <c r="K18" s="9">
        <v>11</v>
      </c>
      <c r="L18" s="9">
        <v>2</v>
      </c>
      <c r="M18" s="9">
        <v>9</v>
      </c>
      <c r="N18" s="9">
        <v>4</v>
      </c>
      <c r="P18" s="12">
        <f t="shared" si="0"/>
        <v>7.666666666666667</v>
      </c>
      <c r="Q18" s="12">
        <f t="shared" si="1"/>
        <v>5.166666666666667</v>
      </c>
    </row>
    <row r="19" spans="1:17" s="8" customFormat="1" x14ac:dyDescent="0.35">
      <c r="A19" s="15">
        <v>69</v>
      </c>
      <c r="B19" t="s">
        <v>21</v>
      </c>
      <c r="C19" s="8">
        <v>35</v>
      </c>
      <c r="D19" s="8">
        <v>36</v>
      </c>
      <c r="E19" s="8">
        <v>35</v>
      </c>
      <c r="F19" s="8">
        <v>38</v>
      </c>
      <c r="G19" s="8">
        <v>22</v>
      </c>
      <c r="H19" s="8">
        <v>31</v>
      </c>
      <c r="I19" s="8">
        <v>42</v>
      </c>
      <c r="J19" s="8">
        <v>29</v>
      </c>
      <c r="K19" s="8">
        <v>41</v>
      </c>
      <c r="L19" s="8">
        <v>43</v>
      </c>
      <c r="M19" s="8">
        <v>47</v>
      </c>
      <c r="N19" s="8">
        <v>49</v>
      </c>
      <c r="P19" s="13">
        <f t="shared" si="0"/>
        <v>32.833333333333336</v>
      </c>
      <c r="Q19" s="13">
        <f t="shared" si="1"/>
        <v>41.833333333333336</v>
      </c>
    </row>
    <row r="20" spans="1:17" s="9" customFormat="1" x14ac:dyDescent="0.35">
      <c r="A20" s="14">
        <v>70</v>
      </c>
      <c r="B20" t="s">
        <v>21</v>
      </c>
      <c r="C20" s="9">
        <v>1</v>
      </c>
      <c r="D20" s="9">
        <v>4</v>
      </c>
      <c r="E20" s="9">
        <v>4</v>
      </c>
      <c r="F20" s="9">
        <v>3</v>
      </c>
      <c r="G20" s="9">
        <v>3</v>
      </c>
      <c r="H20" s="9">
        <v>0</v>
      </c>
      <c r="I20" s="9">
        <v>3</v>
      </c>
      <c r="J20" s="9">
        <v>2</v>
      </c>
      <c r="K20" s="9">
        <v>4</v>
      </c>
      <c r="L20" s="9">
        <v>1</v>
      </c>
      <c r="M20" s="9">
        <v>3</v>
      </c>
      <c r="N20" s="9">
        <v>0</v>
      </c>
      <c r="P20" s="12">
        <f t="shared" si="0"/>
        <v>2.5</v>
      </c>
      <c r="Q20" s="12">
        <f t="shared" si="1"/>
        <v>2.1666666666666665</v>
      </c>
    </row>
    <row r="21" spans="1:17" s="9" customFormat="1" x14ac:dyDescent="0.35">
      <c r="A21" s="14">
        <v>71</v>
      </c>
      <c r="B21" t="s">
        <v>21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P21" s="12">
        <f t="shared" si="0"/>
        <v>0.16666666666666666</v>
      </c>
      <c r="Q21" s="12">
        <f t="shared" si="1"/>
        <v>0</v>
      </c>
    </row>
    <row r="22" spans="1:17" s="9" customFormat="1" x14ac:dyDescent="0.35">
      <c r="A22" s="14">
        <v>72</v>
      </c>
      <c r="B22" t="s">
        <v>21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P22" s="12">
        <f t="shared" si="0"/>
        <v>0</v>
      </c>
      <c r="Q22" s="12">
        <f t="shared" si="1"/>
        <v>0.16666666666666666</v>
      </c>
    </row>
    <row r="23" spans="1:17" s="9" customFormat="1" x14ac:dyDescent="0.35">
      <c r="A23" s="14">
        <v>73</v>
      </c>
      <c r="B23" t="s">
        <v>21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P23" s="12">
        <f t="shared" si="0"/>
        <v>0.16666666666666666</v>
      </c>
      <c r="Q23" s="12">
        <f t="shared" si="1"/>
        <v>0</v>
      </c>
    </row>
    <row r="24" spans="1:17" s="9" customFormat="1" x14ac:dyDescent="0.35">
      <c r="A24" s="14">
        <v>74</v>
      </c>
      <c r="B24" t="s">
        <v>21</v>
      </c>
      <c r="C24" s="9">
        <v>0</v>
      </c>
      <c r="D24" s="9">
        <v>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P24" s="12">
        <f t="shared" si="0"/>
        <v>0.5</v>
      </c>
      <c r="Q24" s="12">
        <f t="shared" si="1"/>
        <v>0</v>
      </c>
    </row>
    <row r="25" spans="1:17" s="8" customFormat="1" x14ac:dyDescent="0.35">
      <c r="A25" s="15">
        <v>75</v>
      </c>
      <c r="B25" t="s">
        <v>21</v>
      </c>
      <c r="C25" s="8">
        <v>0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v>0</v>
      </c>
      <c r="L25" s="8">
        <v>0</v>
      </c>
      <c r="M25" s="8">
        <v>0</v>
      </c>
      <c r="N25" s="8">
        <v>0</v>
      </c>
      <c r="P25" s="13">
        <f t="shared" si="0"/>
        <v>0.66666666666666663</v>
      </c>
      <c r="Q25" s="13">
        <f t="shared" si="1"/>
        <v>0.16666666666666666</v>
      </c>
    </row>
    <row r="26" spans="1:17" s="8" customFormat="1" x14ac:dyDescent="0.35">
      <c r="A26" s="15">
        <v>76</v>
      </c>
      <c r="B26" t="s">
        <v>21</v>
      </c>
      <c r="C26" s="8">
        <v>2</v>
      </c>
      <c r="D26" s="8">
        <v>0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8">
        <v>3</v>
      </c>
      <c r="K26" s="8">
        <v>0</v>
      </c>
      <c r="L26" s="8">
        <v>1</v>
      </c>
      <c r="M26" s="8">
        <v>0</v>
      </c>
      <c r="N26" s="8">
        <v>0</v>
      </c>
      <c r="P26" s="13">
        <f t="shared" si="0"/>
        <v>0.5</v>
      </c>
      <c r="Q26" s="13">
        <f t="shared" si="1"/>
        <v>0.66666666666666663</v>
      </c>
    </row>
    <row r="27" spans="1:17" x14ac:dyDescent="0.35">
      <c r="A27" s="14">
        <v>77</v>
      </c>
      <c r="B27" t="s">
        <v>21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P27" s="5">
        <f t="shared" si="0"/>
        <v>0</v>
      </c>
      <c r="Q27" s="5">
        <f t="shared" si="1"/>
        <v>0</v>
      </c>
    </row>
    <row r="28" spans="1:17" x14ac:dyDescent="0.35">
      <c r="A28" s="14">
        <v>78</v>
      </c>
      <c r="B28" t="s">
        <v>21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P28" s="5">
        <f t="shared" si="0"/>
        <v>0</v>
      </c>
      <c r="Q28" s="5">
        <f t="shared" si="1"/>
        <v>0</v>
      </c>
    </row>
    <row r="29" spans="1:17" x14ac:dyDescent="0.35">
      <c r="A29" s="14">
        <v>79</v>
      </c>
      <c r="B29" t="s">
        <v>21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P29" s="5">
        <f t="shared" si="0"/>
        <v>0</v>
      </c>
      <c r="Q29" s="5">
        <f t="shared" si="1"/>
        <v>0</v>
      </c>
    </row>
    <row r="30" spans="1:17" x14ac:dyDescent="0.35">
      <c r="A30" s="14">
        <v>80</v>
      </c>
      <c r="B30" t="s">
        <v>21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P30" s="5">
        <f t="shared" si="0"/>
        <v>0.16666666666666666</v>
      </c>
      <c r="Q30" s="5">
        <f t="shared" si="1"/>
        <v>0</v>
      </c>
    </row>
    <row r="31" spans="1:17" x14ac:dyDescent="0.35">
      <c r="P31" s="5"/>
      <c r="Q31" s="5"/>
    </row>
    <row r="32" spans="1:17" x14ac:dyDescent="0.35">
      <c r="B32" s="1" t="s">
        <v>19</v>
      </c>
      <c r="C32">
        <f t="shared" ref="C32:N32" si="2">SUM(C2:C30)</f>
        <v>55</v>
      </c>
      <c r="D32">
        <f t="shared" si="2"/>
        <v>74</v>
      </c>
      <c r="E32">
        <f t="shared" si="2"/>
        <v>64</v>
      </c>
      <c r="F32">
        <f t="shared" si="2"/>
        <v>61</v>
      </c>
      <c r="G32">
        <f t="shared" si="2"/>
        <v>51</v>
      </c>
      <c r="H32">
        <f t="shared" si="2"/>
        <v>64</v>
      </c>
      <c r="I32">
        <f t="shared" si="2"/>
        <v>69</v>
      </c>
      <c r="J32">
        <f t="shared" si="2"/>
        <v>50</v>
      </c>
      <c r="K32">
        <f t="shared" si="2"/>
        <v>77</v>
      </c>
      <c r="L32">
        <f t="shared" si="2"/>
        <v>60</v>
      </c>
      <c r="M32">
        <f t="shared" si="2"/>
        <v>91</v>
      </c>
      <c r="N32">
        <f t="shared" si="2"/>
        <v>77</v>
      </c>
      <c r="P32" s="5">
        <f t="shared" si="0"/>
        <v>61.5</v>
      </c>
      <c r="Q32" s="5">
        <f t="shared" si="1"/>
        <v>70.666666666666671</v>
      </c>
    </row>
    <row r="33" spans="1:17" x14ac:dyDescent="0.35">
      <c r="B33" s="1" t="s">
        <v>23</v>
      </c>
      <c r="C33">
        <f t="shared" ref="C33:N33" si="3">SUM(C2:C6)</f>
        <v>5</v>
      </c>
      <c r="D33">
        <f t="shared" si="3"/>
        <v>12</v>
      </c>
      <c r="E33">
        <f t="shared" si="3"/>
        <v>11</v>
      </c>
      <c r="F33">
        <f t="shared" si="3"/>
        <v>4</v>
      </c>
      <c r="G33">
        <f t="shared" si="3"/>
        <v>9</v>
      </c>
      <c r="H33">
        <f t="shared" si="3"/>
        <v>6</v>
      </c>
      <c r="I33">
        <f t="shared" si="3"/>
        <v>13</v>
      </c>
      <c r="J33">
        <f t="shared" si="3"/>
        <v>8</v>
      </c>
      <c r="K33">
        <f t="shared" si="3"/>
        <v>10</v>
      </c>
      <c r="L33">
        <f t="shared" si="3"/>
        <v>8</v>
      </c>
      <c r="M33">
        <f t="shared" si="3"/>
        <v>16</v>
      </c>
      <c r="N33">
        <f t="shared" si="3"/>
        <v>16</v>
      </c>
      <c r="P33" s="5">
        <f t="shared" si="0"/>
        <v>7.833333333333333</v>
      </c>
      <c r="Q33" s="5">
        <f t="shared" si="1"/>
        <v>11.833333333333334</v>
      </c>
    </row>
    <row r="34" spans="1:17" x14ac:dyDescent="0.35">
      <c r="B34" s="1" t="s">
        <v>24</v>
      </c>
      <c r="C34">
        <f t="shared" ref="C34:N34" si="4">SUM(C7:C30)</f>
        <v>50</v>
      </c>
      <c r="D34">
        <f t="shared" si="4"/>
        <v>62</v>
      </c>
      <c r="E34">
        <f t="shared" si="4"/>
        <v>53</v>
      </c>
      <c r="F34">
        <f t="shared" si="4"/>
        <v>57</v>
      </c>
      <c r="G34">
        <f t="shared" si="4"/>
        <v>42</v>
      </c>
      <c r="H34">
        <f t="shared" si="4"/>
        <v>58</v>
      </c>
      <c r="I34">
        <f t="shared" si="4"/>
        <v>56</v>
      </c>
      <c r="J34">
        <f t="shared" si="4"/>
        <v>42</v>
      </c>
      <c r="K34">
        <f t="shared" si="4"/>
        <v>67</v>
      </c>
      <c r="L34">
        <f t="shared" si="4"/>
        <v>52</v>
      </c>
      <c r="M34">
        <f t="shared" si="4"/>
        <v>75</v>
      </c>
      <c r="N34">
        <f t="shared" si="4"/>
        <v>61</v>
      </c>
      <c r="P34" s="5">
        <f t="shared" si="0"/>
        <v>53.666666666666664</v>
      </c>
      <c r="Q34" s="5">
        <f t="shared" si="1"/>
        <v>58.833333333333336</v>
      </c>
    </row>
    <row r="35" spans="1:17" x14ac:dyDescent="0.35">
      <c r="B35" s="1" t="s">
        <v>29</v>
      </c>
      <c r="C35">
        <f t="shared" ref="C35:N35" si="5">C19</f>
        <v>35</v>
      </c>
      <c r="D35">
        <f t="shared" si="5"/>
        <v>36</v>
      </c>
      <c r="E35">
        <f t="shared" si="5"/>
        <v>35</v>
      </c>
      <c r="F35">
        <f t="shared" si="5"/>
        <v>38</v>
      </c>
      <c r="G35">
        <f t="shared" si="5"/>
        <v>22</v>
      </c>
      <c r="H35">
        <f t="shared" si="5"/>
        <v>31</v>
      </c>
      <c r="I35">
        <f t="shared" si="5"/>
        <v>42</v>
      </c>
      <c r="J35">
        <f t="shared" si="5"/>
        <v>29</v>
      </c>
      <c r="K35">
        <f t="shared" si="5"/>
        <v>41</v>
      </c>
      <c r="L35">
        <f t="shared" si="5"/>
        <v>43</v>
      </c>
      <c r="M35">
        <f t="shared" si="5"/>
        <v>47</v>
      </c>
      <c r="N35">
        <f t="shared" si="5"/>
        <v>49</v>
      </c>
      <c r="P35" s="5">
        <f t="shared" si="0"/>
        <v>32.833333333333336</v>
      </c>
      <c r="Q35" s="5">
        <f t="shared" si="1"/>
        <v>41.833333333333336</v>
      </c>
    </row>
    <row r="36" spans="1:17" x14ac:dyDescent="0.35">
      <c r="P36" s="5"/>
      <c r="Q36" s="5"/>
    </row>
    <row r="37" spans="1:17" x14ac:dyDescent="0.35">
      <c r="B37" s="1" t="s">
        <v>17</v>
      </c>
      <c r="C37" s="2">
        <f t="shared" ref="C37:N37" si="6">SUM(C38:C39)</f>
        <v>1</v>
      </c>
      <c r="D37" s="2">
        <f t="shared" si="6"/>
        <v>1</v>
      </c>
      <c r="E37" s="2">
        <f t="shared" si="6"/>
        <v>1</v>
      </c>
      <c r="F37" s="2">
        <f t="shared" si="6"/>
        <v>1</v>
      </c>
      <c r="G37" s="2">
        <f t="shared" si="6"/>
        <v>1</v>
      </c>
      <c r="H37" s="2">
        <f t="shared" si="6"/>
        <v>1</v>
      </c>
      <c r="I37" s="2">
        <f t="shared" si="6"/>
        <v>1</v>
      </c>
      <c r="J37" s="2">
        <f t="shared" si="6"/>
        <v>1</v>
      </c>
      <c r="K37" s="2">
        <f t="shared" si="6"/>
        <v>1</v>
      </c>
      <c r="L37" s="2">
        <f t="shared" si="6"/>
        <v>1</v>
      </c>
      <c r="M37" s="2">
        <f t="shared" si="6"/>
        <v>1</v>
      </c>
      <c r="N37" s="2">
        <f t="shared" si="6"/>
        <v>1</v>
      </c>
      <c r="P37" s="5">
        <f t="shared" ref="P37:P43" si="7">AVERAGE(C37:H37)</f>
        <v>1</v>
      </c>
      <c r="Q37" s="5">
        <f t="shared" ref="Q37:Q43" si="8">AVERAGE(I37:N37)</f>
        <v>1</v>
      </c>
    </row>
    <row r="38" spans="1:17" x14ac:dyDescent="0.35">
      <c r="B38" s="1" t="s">
        <v>25</v>
      </c>
      <c r="C38" s="3">
        <f t="shared" ref="C38:N38" si="9">C33/C32</f>
        <v>9.0909090909090912E-2</v>
      </c>
      <c r="D38" s="3">
        <f t="shared" si="9"/>
        <v>0.16216216216216217</v>
      </c>
      <c r="E38" s="3">
        <f t="shared" si="9"/>
        <v>0.171875</v>
      </c>
      <c r="F38" s="3">
        <f t="shared" si="9"/>
        <v>6.5573770491803282E-2</v>
      </c>
      <c r="G38" s="3">
        <f t="shared" si="9"/>
        <v>0.17647058823529413</v>
      </c>
      <c r="H38" s="3">
        <f t="shared" si="9"/>
        <v>9.375E-2</v>
      </c>
      <c r="I38" s="3">
        <f t="shared" si="9"/>
        <v>0.18840579710144928</v>
      </c>
      <c r="J38" s="3">
        <f t="shared" si="9"/>
        <v>0.16</v>
      </c>
      <c r="K38" s="3">
        <f t="shared" si="9"/>
        <v>0.12987012987012986</v>
      </c>
      <c r="L38" s="3">
        <f t="shared" si="9"/>
        <v>0.13333333333333333</v>
      </c>
      <c r="M38" s="3">
        <f t="shared" si="9"/>
        <v>0.17582417582417584</v>
      </c>
      <c r="N38" s="3">
        <f t="shared" si="9"/>
        <v>0.20779220779220781</v>
      </c>
      <c r="P38" s="5">
        <f t="shared" si="7"/>
        <v>0.12679010196639176</v>
      </c>
      <c r="Q38" s="5">
        <f t="shared" si="8"/>
        <v>0.16587094065354935</v>
      </c>
    </row>
    <row r="39" spans="1:17" x14ac:dyDescent="0.35">
      <c r="B39" s="1" t="s">
        <v>26</v>
      </c>
      <c r="C39" s="3">
        <f t="shared" ref="C39:N39" si="10">(C34/C32)</f>
        <v>0.90909090909090906</v>
      </c>
      <c r="D39" s="3">
        <f t="shared" si="10"/>
        <v>0.83783783783783783</v>
      </c>
      <c r="E39" s="3">
        <f t="shared" si="10"/>
        <v>0.828125</v>
      </c>
      <c r="F39" s="3">
        <f t="shared" si="10"/>
        <v>0.93442622950819676</v>
      </c>
      <c r="G39" s="3">
        <f t="shared" si="10"/>
        <v>0.82352941176470584</v>
      </c>
      <c r="H39" s="3">
        <f t="shared" si="10"/>
        <v>0.90625</v>
      </c>
      <c r="I39" s="3">
        <f t="shared" si="10"/>
        <v>0.81159420289855078</v>
      </c>
      <c r="J39" s="3">
        <f t="shared" si="10"/>
        <v>0.84</v>
      </c>
      <c r="K39" s="3">
        <f t="shared" si="10"/>
        <v>0.87012987012987009</v>
      </c>
      <c r="L39" s="3">
        <f t="shared" si="10"/>
        <v>0.8666666666666667</v>
      </c>
      <c r="M39" s="3">
        <f t="shared" si="10"/>
        <v>0.82417582417582413</v>
      </c>
      <c r="N39" s="3">
        <f t="shared" si="10"/>
        <v>0.79220779220779225</v>
      </c>
      <c r="P39" s="5">
        <f t="shared" si="7"/>
        <v>0.87320989803360816</v>
      </c>
      <c r="Q39" s="5">
        <f t="shared" si="8"/>
        <v>0.83412905934645065</v>
      </c>
    </row>
    <row r="40" spans="1:17" x14ac:dyDescent="0.35">
      <c r="B40" s="1" t="s">
        <v>28</v>
      </c>
      <c r="C40" s="3">
        <f t="shared" ref="C40:N40" si="11">C35/C32</f>
        <v>0.63636363636363635</v>
      </c>
      <c r="D40" s="3">
        <f t="shared" si="11"/>
        <v>0.48648648648648651</v>
      </c>
      <c r="E40" s="3">
        <f t="shared" si="11"/>
        <v>0.546875</v>
      </c>
      <c r="F40" s="3">
        <f t="shared" si="11"/>
        <v>0.62295081967213117</v>
      </c>
      <c r="G40" s="3">
        <f t="shared" si="11"/>
        <v>0.43137254901960786</v>
      </c>
      <c r="H40" s="3">
        <f t="shared" si="11"/>
        <v>0.484375</v>
      </c>
      <c r="I40" s="3">
        <f t="shared" si="11"/>
        <v>0.60869565217391308</v>
      </c>
      <c r="J40" s="3">
        <f t="shared" si="11"/>
        <v>0.57999999999999996</v>
      </c>
      <c r="K40" s="3">
        <f t="shared" si="11"/>
        <v>0.53246753246753242</v>
      </c>
      <c r="L40" s="3">
        <f t="shared" si="11"/>
        <v>0.71666666666666667</v>
      </c>
      <c r="M40" s="3">
        <f t="shared" si="11"/>
        <v>0.51648351648351654</v>
      </c>
      <c r="N40" s="3">
        <f t="shared" si="11"/>
        <v>0.63636363636363635</v>
      </c>
      <c r="P40" s="5"/>
      <c r="Q40" s="5"/>
    </row>
    <row r="41" spans="1:17" x14ac:dyDescent="0.35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P41" s="5"/>
      <c r="Q41" s="5"/>
    </row>
    <row r="42" spans="1:17" x14ac:dyDescent="0.35">
      <c r="B42" s="1" t="s">
        <v>18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5"/>
      <c r="Q42" s="5"/>
    </row>
    <row r="43" spans="1:17" x14ac:dyDescent="0.35">
      <c r="B43" s="1" t="s">
        <v>27</v>
      </c>
      <c r="C43" s="4">
        <f t="shared" ref="C43:N43" si="12">C35/C34</f>
        <v>0.7</v>
      </c>
      <c r="D43" s="4">
        <f t="shared" si="12"/>
        <v>0.58064516129032262</v>
      </c>
      <c r="E43" s="4">
        <f t="shared" si="12"/>
        <v>0.660377358490566</v>
      </c>
      <c r="F43" s="4">
        <f t="shared" si="12"/>
        <v>0.66666666666666663</v>
      </c>
      <c r="G43" s="4">
        <f t="shared" si="12"/>
        <v>0.52380952380952384</v>
      </c>
      <c r="H43" s="4">
        <f t="shared" si="12"/>
        <v>0.53448275862068961</v>
      </c>
      <c r="I43" s="4">
        <f t="shared" si="12"/>
        <v>0.75</v>
      </c>
      <c r="J43" s="4">
        <f t="shared" si="12"/>
        <v>0.69047619047619047</v>
      </c>
      <c r="K43" s="4">
        <f t="shared" si="12"/>
        <v>0.61194029850746268</v>
      </c>
      <c r="L43" s="4">
        <f t="shared" si="12"/>
        <v>0.82692307692307687</v>
      </c>
      <c r="M43" s="4">
        <f t="shared" si="12"/>
        <v>0.62666666666666671</v>
      </c>
      <c r="N43" s="4">
        <f t="shared" si="12"/>
        <v>0.80327868852459017</v>
      </c>
      <c r="P43" s="7">
        <f t="shared" si="7"/>
        <v>0.61099691147962809</v>
      </c>
      <c r="Q43" s="7">
        <f t="shared" si="8"/>
        <v>0.71821415351633122</v>
      </c>
    </row>
    <row r="44" spans="1:17" s="9" customFormat="1" x14ac:dyDescent="0.35">
      <c r="A44" s="16"/>
      <c r="B44" s="1" t="s">
        <v>15</v>
      </c>
      <c r="C44" s="10">
        <f t="shared" ref="C44:N44" si="13">SUM(C20:C30)/C34</f>
        <v>0.1</v>
      </c>
      <c r="D44" s="18">
        <f t="shared" si="13"/>
        <v>0.17741935483870969</v>
      </c>
      <c r="E44" s="18">
        <f t="shared" si="13"/>
        <v>9.4339622641509441E-2</v>
      </c>
      <c r="F44" s="18">
        <f t="shared" si="13"/>
        <v>5.2631578947368418E-2</v>
      </c>
      <c r="G44" s="18">
        <f t="shared" si="13"/>
        <v>7.1428571428571425E-2</v>
      </c>
      <c r="H44" s="18">
        <f t="shared" si="13"/>
        <v>1.7241379310344827E-2</v>
      </c>
      <c r="I44" s="18">
        <f t="shared" si="13"/>
        <v>5.3571428571428568E-2</v>
      </c>
      <c r="J44" s="18">
        <f t="shared" si="13"/>
        <v>0.14285714285714285</v>
      </c>
      <c r="K44" s="10">
        <f t="shared" si="13"/>
        <v>5.9701492537313432E-2</v>
      </c>
      <c r="L44" s="10">
        <f t="shared" si="13"/>
        <v>3.8461538461538464E-2</v>
      </c>
      <c r="M44" s="10">
        <f t="shared" si="13"/>
        <v>5.3333333333333337E-2</v>
      </c>
      <c r="N44" s="10">
        <f t="shared" si="13"/>
        <v>0</v>
      </c>
      <c r="P44" s="11">
        <f t="shared" ref="P44:P46" si="14">AVERAGE(C44:H44)</f>
        <v>8.5510084527750649E-2</v>
      </c>
      <c r="Q44" s="11">
        <f t="shared" ref="Q44:Q46" si="15">AVERAGE(I44:N44)</f>
        <v>5.7987489293459447E-2</v>
      </c>
    </row>
    <row r="45" spans="1:17" s="9" customFormat="1" x14ac:dyDescent="0.35">
      <c r="A45" s="16"/>
      <c r="B45" s="1" t="s">
        <v>16</v>
      </c>
      <c r="C45" s="11">
        <f t="shared" ref="C45:N45" si="16">SUM(C7:C18)/C34</f>
        <v>0.2</v>
      </c>
      <c r="D45" s="11">
        <f t="shared" si="16"/>
        <v>0.24193548387096775</v>
      </c>
      <c r="E45" s="11">
        <f t="shared" si="16"/>
        <v>0.24528301886792453</v>
      </c>
      <c r="F45" s="11">
        <f t="shared" si="16"/>
        <v>0.2807017543859649</v>
      </c>
      <c r="G45" s="11">
        <f t="shared" si="16"/>
        <v>0.40476190476190477</v>
      </c>
      <c r="H45" s="11">
        <f t="shared" si="16"/>
        <v>0.44827586206896552</v>
      </c>
      <c r="I45" s="11">
        <f t="shared" si="16"/>
        <v>0.19642857142857142</v>
      </c>
      <c r="J45" s="11">
        <f t="shared" si="16"/>
        <v>0.16666666666666666</v>
      </c>
      <c r="K45" s="11">
        <f t="shared" si="16"/>
        <v>0.32835820895522388</v>
      </c>
      <c r="L45" s="11">
        <f t="shared" si="16"/>
        <v>0.13461538461538461</v>
      </c>
      <c r="M45" s="11">
        <f t="shared" si="16"/>
        <v>0.32</v>
      </c>
      <c r="N45" s="11">
        <f t="shared" si="16"/>
        <v>0.19672131147540983</v>
      </c>
      <c r="P45" s="11">
        <f t="shared" si="14"/>
        <v>0.30349300399262125</v>
      </c>
      <c r="Q45" s="11">
        <f t="shared" si="15"/>
        <v>0.22379835719020938</v>
      </c>
    </row>
    <row r="46" spans="1:17" x14ac:dyDescent="0.35">
      <c r="C46" s="6">
        <f>SUM(C43:C45)</f>
        <v>1</v>
      </c>
      <c r="D46" s="6">
        <f t="shared" ref="D46:N46" si="17">SUM(D43:D45)</f>
        <v>1</v>
      </c>
      <c r="E46" s="6">
        <f t="shared" si="17"/>
        <v>1</v>
      </c>
      <c r="F46" s="6">
        <f t="shared" si="17"/>
        <v>1</v>
      </c>
      <c r="G46" s="6">
        <f t="shared" si="17"/>
        <v>1</v>
      </c>
      <c r="H46" s="6">
        <f t="shared" si="17"/>
        <v>1</v>
      </c>
      <c r="I46" s="6">
        <f t="shared" si="17"/>
        <v>1</v>
      </c>
      <c r="J46" s="6">
        <f t="shared" si="17"/>
        <v>0.99999999999999989</v>
      </c>
      <c r="K46" s="6">
        <f t="shared" si="17"/>
        <v>1</v>
      </c>
      <c r="L46" s="6">
        <f t="shared" si="17"/>
        <v>0.99999999999999989</v>
      </c>
      <c r="M46" s="6">
        <f t="shared" si="17"/>
        <v>1</v>
      </c>
      <c r="N46" s="6">
        <f t="shared" si="17"/>
        <v>1</v>
      </c>
      <c r="P46" s="7">
        <f t="shared" si="14"/>
        <v>1</v>
      </c>
      <c r="Q46" s="7">
        <f t="shared" si="15"/>
        <v>1</v>
      </c>
    </row>
    <row r="47" spans="1:17" x14ac:dyDescent="0.35">
      <c r="P47" s="7"/>
      <c r="Q4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Handley</dc:creator>
  <cp:lastModifiedBy>Renee Handley</cp:lastModifiedBy>
  <dcterms:created xsi:type="dcterms:W3CDTF">2020-10-29T00:53:06Z</dcterms:created>
  <dcterms:modified xsi:type="dcterms:W3CDTF">2023-09-21T00:03:47Z</dcterms:modified>
</cp:coreProperties>
</file>